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C:\Users\m7532096\Downloads\"/>
    </mc:Choice>
  </mc:AlternateContent>
  <xr:revisionPtr revIDLastSave="0" documentId="8_{36BEBCA6-EBFE-4430-B4D9-3C19BAF8DC83}" xr6:coauthVersionLast="36" xr6:coauthVersionMax="36" xr10:uidLastSave="{00000000-0000-0000-0000-000000000000}"/>
  <workbookProtection workbookPassword="C5BA" lockStructure="1"/>
  <bookViews>
    <workbookView xWindow="0" yWindow="0" windowWidth="20490" windowHeight="7755" xr2:uid="{00000000-000D-0000-FFFF-FFFF00000000}"/>
  </bookViews>
  <sheets>
    <sheet name="Orçamento SGH" sheetId="1" r:id="rId1"/>
  </sheets>
  <calcPr calcId="191029"/>
</workbook>
</file>

<file path=xl/calcChain.xml><?xml version="1.0" encoding="utf-8"?>
<calcChain xmlns="http://schemas.openxmlformats.org/spreadsheetml/2006/main">
  <c r="N5" i="1" l="1"/>
  <c r="O26" i="1" l="1"/>
  <c r="L26" i="1"/>
  <c r="I26" i="1"/>
  <c r="K26" i="1"/>
  <c r="H26" i="1"/>
  <c r="F26" i="1"/>
  <c r="E26" i="1"/>
  <c r="C26" i="1"/>
  <c r="P11" i="1" l="1"/>
  <c r="P13" i="1"/>
  <c r="P14" i="1"/>
  <c r="P15" i="1"/>
  <c r="P16" i="1"/>
  <c r="P17" i="1"/>
  <c r="P23" i="1"/>
  <c r="P25" i="1"/>
  <c r="N6" i="1"/>
  <c r="N7" i="1"/>
  <c r="P7" i="1" s="1"/>
  <c r="N8" i="1"/>
  <c r="P8" i="1" s="1"/>
  <c r="N9" i="1"/>
  <c r="P9" i="1" s="1"/>
  <c r="N10" i="1"/>
  <c r="P10" i="1" s="1"/>
  <c r="N11" i="1"/>
  <c r="N12" i="1"/>
  <c r="P12" i="1" s="1"/>
  <c r="N13" i="1"/>
  <c r="N14" i="1"/>
  <c r="N15" i="1"/>
  <c r="N16" i="1"/>
  <c r="N17" i="1"/>
  <c r="N18" i="1"/>
  <c r="P18" i="1" s="1"/>
  <c r="N19" i="1"/>
  <c r="P19" i="1" s="1"/>
  <c r="N20" i="1"/>
  <c r="P20" i="1" s="1"/>
  <c r="N21" i="1"/>
  <c r="P21" i="1" s="1"/>
  <c r="N22" i="1"/>
  <c r="P22" i="1" s="1"/>
  <c r="N23" i="1"/>
  <c r="N24" i="1"/>
  <c r="P24" i="1" s="1"/>
  <c r="N25" i="1"/>
  <c r="N26" i="1" l="1"/>
  <c r="P6" i="1"/>
  <c r="J11" i="1"/>
  <c r="G11" i="1"/>
  <c r="Q11" i="1" l="1"/>
  <c r="G5" i="1"/>
  <c r="P5" i="1"/>
  <c r="P26" i="1" s="1"/>
  <c r="M5" i="1"/>
  <c r="M26" i="1" s="1"/>
  <c r="J25" i="1"/>
  <c r="Q25" i="1" s="1"/>
  <c r="J24" i="1"/>
  <c r="Q24" i="1" s="1"/>
  <c r="J23" i="1"/>
  <c r="Q23" i="1" s="1"/>
  <c r="J22" i="1"/>
  <c r="Q22" i="1" s="1"/>
  <c r="J21" i="1"/>
  <c r="Q21" i="1" s="1"/>
  <c r="J20" i="1"/>
  <c r="Q20" i="1" s="1"/>
  <c r="J19" i="1"/>
  <c r="Q19" i="1" s="1"/>
  <c r="J18" i="1"/>
  <c r="Q18" i="1" s="1"/>
  <c r="J17" i="1"/>
  <c r="J16" i="1"/>
  <c r="J15" i="1"/>
  <c r="J14" i="1"/>
  <c r="J13" i="1"/>
  <c r="Q13" i="1" s="1"/>
  <c r="J12" i="1"/>
  <c r="Q12" i="1" s="1"/>
  <c r="J10" i="1"/>
  <c r="Q10" i="1" s="1"/>
  <c r="J9" i="1"/>
  <c r="Q9" i="1" s="1"/>
  <c r="J8" i="1"/>
  <c r="Q8" i="1" s="1"/>
  <c r="J7" i="1"/>
  <c r="J6" i="1"/>
  <c r="J5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0" i="1"/>
  <c r="G9" i="1"/>
  <c r="G8" i="1"/>
  <c r="G7" i="1"/>
  <c r="G6" i="1"/>
  <c r="Q7" i="1" l="1"/>
  <c r="Q6" i="1"/>
  <c r="Q14" i="1"/>
  <c r="Q15" i="1"/>
  <c r="Q16" i="1"/>
  <c r="G26" i="1"/>
  <c r="Q17" i="1"/>
  <c r="J26" i="1"/>
  <c r="Q5" i="1"/>
  <c r="Q26" i="1" s="1"/>
</calcChain>
</file>

<file path=xl/sharedStrings.xml><?xml version="1.0" encoding="utf-8"?>
<sst xmlns="http://schemas.openxmlformats.org/spreadsheetml/2006/main" count="124" uniqueCount="46">
  <si>
    <t>Unidade</t>
  </si>
  <si>
    <t>Licença</t>
  </si>
  <si>
    <t>Integração</t>
  </si>
  <si>
    <t>Suporte</t>
  </si>
  <si>
    <t>Quant. (em unidades)</t>
  </si>
  <si>
    <t>V.U (R$)</t>
  </si>
  <si>
    <t>V.T (R$)</t>
  </si>
  <si>
    <t>Quant. (em horas)</t>
  </si>
  <si>
    <t>ADC</t>
  </si>
  <si>
    <t>HAC</t>
  </si>
  <si>
    <t>n/a</t>
  </si>
  <si>
    <t>HEM</t>
  </si>
  <si>
    <t>HIJPII</t>
  </si>
  <si>
    <t>HJK</t>
  </si>
  <si>
    <t>MOV</t>
  </si>
  <si>
    <t>IRS</t>
  </si>
  <si>
    <t>HGV</t>
  </si>
  <si>
    <t>CEPAI</t>
  </si>
  <si>
    <t>CMT</t>
  </si>
  <si>
    <t>HRBJA</t>
  </si>
  <si>
    <t>CHPB</t>
  </si>
  <si>
    <t>HRJP</t>
  </si>
  <si>
    <t>HRAD</t>
  </si>
  <si>
    <t>HCM</t>
  </si>
  <si>
    <t>CSPD</t>
  </si>
  <si>
    <t>CSSFE</t>
  </si>
  <si>
    <t>CSSI</t>
  </si>
  <si>
    <t>CSSFA</t>
  </si>
  <si>
    <t>Total</t>
  </si>
  <si>
    <t>TOTAL</t>
  </si>
  <si>
    <t>V.U</t>
  </si>
  <si>
    <t>V.T</t>
  </si>
  <si>
    <t>campo não se aplica à unidade em questão</t>
  </si>
  <si>
    <t>valou unitário, em reais</t>
  </si>
  <si>
    <t>valor total, em reais</t>
  </si>
  <si>
    <t>LEGENDA</t>
  </si>
  <si>
    <t>campo que deve ser preenchido pelo proponente</t>
  </si>
  <si>
    <t>Número de leitos operacionais</t>
  </si>
  <si>
    <t>HJXXIII</t>
  </si>
  <si>
    <t>HMAL</t>
  </si>
  <si>
    <t>Implantação/Treinamento</t>
  </si>
  <si>
    <t>Quant. (em nº de licenças simultâneas)</t>
  </si>
  <si>
    <t>Quadro de pessoal % de usuários</t>
  </si>
  <si>
    <t>PLANILHA 1 - ORÇAMENTO</t>
  </si>
  <si>
    <t>Quant. (em porcentagem de serviço de suporte por licença simultânea)</t>
  </si>
  <si>
    <t>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</si>
</sst>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R$&quot;\ #,##0;[Red]\-&quot;R$&quot;\ #,##0"/>
    <numFmt numFmtId="44" formatCode="_-&quot;R$&quot;\ * #,##0.00_-;\-&quot;R$&quot;\ * #,##0.00_-;_-&quot;R$&quot;\ * &quot;-&quot;??_-;_-@_-"/>
    <numFmt numFmtId="167" formatCode="0.00000%"/>
    <numFmt numFmtId="169" formatCode="0.000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44" fontId="3" fillId="0" borderId="14" xfId="1" applyFont="1" applyBorder="1" applyAlignment="1" applyProtection="1">
      <alignment horizontal="center" vertical="center" wrapText="1"/>
      <protection locked="0"/>
    </xf>
    <xf numFmtId="44" fontId="3" fillId="0" borderId="9" xfId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44" fontId="3" fillId="0" borderId="10" xfId="1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4" fontId="3" fillId="0" borderId="12" xfId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3" fontId="3" fillId="0" borderId="8" xfId="0" applyNumberFormat="1" applyFont="1" applyBorder="1" applyAlignment="1" applyProtection="1">
      <alignment horizontal="center" vertical="center" wrapText="1"/>
    </xf>
    <xf numFmtId="44" fontId="3" fillId="0" borderId="16" xfId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3" xfId="0" applyFill="1" applyBorder="1" applyAlignment="1">
      <alignment horizontal="center"/>
    </xf>
    <xf numFmtId="6" fontId="3" fillId="0" borderId="14" xfId="1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17" xfId="0" applyFont="1" applyBorder="1" applyAlignment="1" applyProtection="1">
      <alignment horizontal="center" vertical="center" wrapText="1"/>
    </xf>
    <xf numFmtId="44" fontId="2" fillId="0" borderId="18" xfId="0" applyNumberFormat="1" applyFont="1" applyBorder="1" applyAlignment="1" applyProtection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44" fontId="3" fillId="0" borderId="36" xfId="1" applyFont="1" applyBorder="1" applyAlignment="1" applyProtection="1">
      <alignment horizontal="center" vertical="center" wrapText="1"/>
      <protection locked="0"/>
    </xf>
    <xf numFmtId="44" fontId="3" fillId="0" borderId="37" xfId="1" applyFont="1" applyBorder="1" applyAlignment="1" applyProtection="1">
      <alignment horizontal="center" vertical="center" wrapText="1"/>
    </xf>
    <xf numFmtId="0" fontId="3" fillId="0" borderId="38" xfId="0" applyFont="1" applyBorder="1" applyAlignment="1" applyProtection="1">
      <alignment horizontal="center" vertical="center" wrapText="1"/>
    </xf>
    <xf numFmtId="0" fontId="3" fillId="0" borderId="39" xfId="0" applyFont="1" applyBorder="1" applyAlignment="1" applyProtection="1">
      <alignment horizontal="center" vertical="center" wrapText="1"/>
    </xf>
    <xf numFmtId="0" fontId="3" fillId="0" borderId="37" xfId="0" applyFont="1" applyBorder="1" applyAlignment="1" applyProtection="1">
      <alignment horizontal="center" vertical="center" wrapText="1"/>
    </xf>
    <xf numFmtId="44" fontId="3" fillId="0" borderId="41" xfId="1" applyFont="1" applyBorder="1" applyAlignment="1" applyProtection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44" fontId="2" fillId="0" borderId="31" xfId="0" applyNumberFormat="1" applyFont="1" applyBorder="1" applyAlignment="1" applyProtection="1">
      <alignment horizontal="center" vertical="center" wrapText="1"/>
    </xf>
    <xf numFmtId="44" fontId="2" fillId="0" borderId="31" xfId="1" applyFont="1" applyBorder="1" applyAlignment="1" applyProtection="1">
      <alignment horizontal="center" vertical="center" wrapText="1"/>
    </xf>
    <xf numFmtId="10" fontId="2" fillId="0" borderId="31" xfId="0" applyNumberFormat="1" applyFont="1" applyBorder="1" applyAlignment="1" applyProtection="1">
      <alignment horizontal="center" vertical="center" wrapText="1"/>
    </xf>
    <xf numFmtId="44" fontId="2" fillId="0" borderId="32" xfId="1" applyFont="1" applyBorder="1" applyAlignment="1" applyProtection="1">
      <alignment horizontal="center" vertical="center" wrapText="1"/>
    </xf>
    <xf numFmtId="9" fontId="6" fillId="0" borderId="31" xfId="2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169" fontId="0" fillId="0" borderId="0" xfId="0" applyNumberFormat="1"/>
    <xf numFmtId="167" fontId="3" fillId="0" borderId="13" xfId="2" applyNumberFormat="1" applyFont="1" applyBorder="1" applyAlignment="1" applyProtection="1">
      <alignment horizontal="center" vertical="center" wrapText="1"/>
    </xf>
    <xf numFmtId="167" fontId="3" fillId="0" borderId="40" xfId="2" applyNumberFormat="1" applyFont="1" applyBorder="1" applyAlignment="1" applyProtection="1">
      <alignment horizontal="center" vertical="center" wrapText="1"/>
    </xf>
    <xf numFmtId="167" fontId="6" fillId="0" borderId="1" xfId="0" applyNumberFormat="1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 vertical="center" wrapText="1"/>
    </xf>
    <xf numFmtId="167" fontId="6" fillId="0" borderId="20" xfId="0" applyNumberFormat="1" applyFont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Porcentagem" xfId="2" builtinId="5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Q33"/>
  <sheetViews>
    <sheetView showGridLines="0" tabSelected="1" zoomScale="80" zoomScaleNormal="80" workbookViewId="0">
      <selection activeCell="F7" sqref="F7"/>
    </sheetView>
  </sheetViews>
  <sheetFormatPr defaultRowHeight="15" x14ac:dyDescent="0.25"/>
  <cols>
    <col min="2" max="3" width="17" customWidth="1"/>
    <col min="4" max="4" width="18.140625" customWidth="1"/>
    <col min="5" max="5" width="13" bestFit="1" customWidth="1"/>
    <col min="6" max="6" width="19.42578125" bestFit="1" customWidth="1"/>
    <col min="7" max="7" width="24.5703125" customWidth="1"/>
    <col min="8" max="8" width="16.7109375" bestFit="1" customWidth="1"/>
    <col min="9" max="9" width="12.85546875" bestFit="1" customWidth="1"/>
    <col min="10" max="10" width="27.28515625" customWidth="1"/>
    <col min="11" max="11" width="13" bestFit="1" customWidth="1"/>
    <col min="12" max="12" width="14.85546875" bestFit="1" customWidth="1"/>
    <col min="13" max="13" width="23.140625" customWidth="1"/>
    <col min="14" max="14" width="44.5703125" customWidth="1"/>
    <col min="15" max="15" width="19.42578125" bestFit="1" customWidth="1"/>
    <col min="16" max="16" width="23.140625" customWidth="1"/>
    <col min="17" max="17" width="25.140625" customWidth="1"/>
  </cols>
  <sheetData>
    <row r="1" spans="1:17" ht="15.75" thickBot="1" x14ac:dyDescent="0.3"/>
    <row r="2" spans="1:17" ht="16.5" thickBot="1" x14ac:dyDescent="0.3">
      <c r="B2" s="57" t="s">
        <v>43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9"/>
    </row>
    <row r="3" spans="1:17" ht="48" customHeight="1" thickBot="1" x14ac:dyDescent="0.3">
      <c r="B3" s="55" t="s">
        <v>0</v>
      </c>
      <c r="C3" s="55" t="s">
        <v>37</v>
      </c>
      <c r="D3" s="55" t="s">
        <v>42</v>
      </c>
      <c r="E3" s="61" t="s">
        <v>40</v>
      </c>
      <c r="F3" s="61"/>
      <c r="G3" s="62"/>
      <c r="H3" s="63" t="s">
        <v>1</v>
      </c>
      <c r="I3" s="61"/>
      <c r="J3" s="62"/>
      <c r="K3" s="63" t="s">
        <v>2</v>
      </c>
      <c r="L3" s="61"/>
      <c r="M3" s="62"/>
      <c r="N3" s="63" t="s">
        <v>3</v>
      </c>
      <c r="O3" s="61"/>
      <c r="P3" s="62"/>
      <c r="Q3" s="55" t="s">
        <v>28</v>
      </c>
    </row>
    <row r="4" spans="1:17" ht="48" thickBot="1" x14ac:dyDescent="0.3">
      <c r="B4" s="56"/>
      <c r="C4" s="60"/>
      <c r="D4" s="60"/>
      <c r="E4" s="3" t="s">
        <v>4</v>
      </c>
      <c r="F4" s="4" t="s">
        <v>5</v>
      </c>
      <c r="G4" s="4" t="s">
        <v>6</v>
      </c>
      <c r="H4" s="4" t="s">
        <v>41</v>
      </c>
      <c r="I4" s="4" t="s">
        <v>5</v>
      </c>
      <c r="J4" s="4" t="s">
        <v>6</v>
      </c>
      <c r="K4" s="4" t="s">
        <v>7</v>
      </c>
      <c r="L4" s="4" t="s">
        <v>5</v>
      </c>
      <c r="M4" s="4" t="s">
        <v>6</v>
      </c>
      <c r="N4" s="4" t="s">
        <v>44</v>
      </c>
      <c r="O4" s="4" t="s">
        <v>5</v>
      </c>
      <c r="P4" s="4" t="s">
        <v>6</v>
      </c>
      <c r="Q4" s="56"/>
    </row>
    <row r="5" spans="1:17" ht="16.5" thickBot="1" x14ac:dyDescent="0.3">
      <c r="A5" t="s">
        <v>45</v>
      </c>
      <c r="B5" s="15" t="s">
        <v>8</v>
      </c>
      <c r="C5" s="23" t="s">
        <v>10</v>
      </c>
      <c r="D5" s="67">
        <v>3.6593947923997186E-2</v>
      </c>
      <c r="E5" s="17">
        <v>1</v>
      </c>
      <c r="F5" s="2"/>
      <c r="G5" s="6">
        <f>F5*E5</f>
        <v>0</v>
      </c>
      <c r="H5" s="7">
        <v>94</v>
      </c>
      <c r="I5" s="21"/>
      <c r="J5" s="11">
        <f>I5*H5</f>
        <v>0</v>
      </c>
      <c r="K5" s="12">
        <v>10000</v>
      </c>
      <c r="L5" s="1"/>
      <c r="M5" s="11">
        <f>L5*K5</f>
        <v>0</v>
      </c>
      <c r="N5" s="65">
        <f>H5/SUM($H$5:$H$25)</f>
        <v>3.6153846153846154E-2</v>
      </c>
      <c r="O5" s="1"/>
      <c r="P5" s="11">
        <f>O5*N5</f>
        <v>0</v>
      </c>
      <c r="Q5" s="11">
        <f>G5+J5+M5+P5</f>
        <v>0</v>
      </c>
    </row>
    <row r="6" spans="1:17" ht="16.5" thickBot="1" x14ac:dyDescent="0.3">
      <c r="A6" t="s">
        <v>45</v>
      </c>
      <c r="B6" s="15" t="s">
        <v>9</v>
      </c>
      <c r="C6" s="24">
        <v>100</v>
      </c>
      <c r="D6" s="68">
        <v>5.6650246305418719E-2</v>
      </c>
      <c r="E6" s="9">
        <v>1</v>
      </c>
      <c r="F6" s="2"/>
      <c r="G6" s="8">
        <f t="shared" ref="G6:G25" si="0">F6*E6</f>
        <v>0</v>
      </c>
      <c r="H6" s="9">
        <v>151</v>
      </c>
      <c r="I6" s="21"/>
      <c r="J6" s="8">
        <f t="shared" ref="J6:J25" si="1">I6*H6</f>
        <v>0</v>
      </c>
      <c r="K6" s="5" t="s">
        <v>10</v>
      </c>
      <c r="L6" s="14" t="s">
        <v>10</v>
      </c>
      <c r="M6" s="13" t="s">
        <v>10</v>
      </c>
      <c r="N6" s="65">
        <f t="shared" ref="N6:N25" si="2">H6/SUM($H$5:$H$25)</f>
        <v>5.8076923076923075E-2</v>
      </c>
      <c r="O6" s="1"/>
      <c r="P6" s="11">
        <f t="shared" ref="P6:P25" si="3">O6*N6</f>
        <v>0</v>
      </c>
      <c r="Q6" s="11">
        <f>G6+J6+P6</f>
        <v>0</v>
      </c>
    </row>
    <row r="7" spans="1:17" ht="16.5" thickBot="1" x14ac:dyDescent="0.3">
      <c r="A7" t="s">
        <v>45</v>
      </c>
      <c r="B7" s="15" t="s">
        <v>11</v>
      </c>
      <c r="C7" s="24">
        <v>94</v>
      </c>
      <c r="D7" s="68">
        <v>6.0380014074595353E-2</v>
      </c>
      <c r="E7" s="9">
        <v>1</v>
      </c>
      <c r="F7" s="2"/>
      <c r="G7" s="8">
        <f t="shared" si="0"/>
        <v>0</v>
      </c>
      <c r="H7" s="9">
        <v>113</v>
      </c>
      <c r="I7" s="21"/>
      <c r="J7" s="8">
        <f t="shared" si="1"/>
        <v>0</v>
      </c>
      <c r="K7" s="5" t="s">
        <v>10</v>
      </c>
      <c r="L7" s="14" t="s">
        <v>10</v>
      </c>
      <c r="M7" s="13" t="s">
        <v>10</v>
      </c>
      <c r="N7" s="65">
        <f t="shared" si="2"/>
        <v>4.3461538461538461E-2</v>
      </c>
      <c r="O7" s="1"/>
      <c r="P7" s="11">
        <f t="shared" si="3"/>
        <v>0</v>
      </c>
      <c r="Q7" s="11">
        <f t="shared" ref="Q7:Q25" si="4">G7+J7+P7</f>
        <v>0</v>
      </c>
    </row>
    <row r="8" spans="1:17" ht="16.5" thickBot="1" x14ac:dyDescent="0.3">
      <c r="A8" t="s">
        <v>45</v>
      </c>
      <c r="B8" s="15" t="s">
        <v>12</v>
      </c>
      <c r="C8" s="24">
        <v>121</v>
      </c>
      <c r="D8" s="68">
        <v>6.6572836030964117E-2</v>
      </c>
      <c r="E8" s="9">
        <v>1</v>
      </c>
      <c r="F8" s="2"/>
      <c r="G8" s="8">
        <f t="shared" si="0"/>
        <v>0</v>
      </c>
      <c r="H8" s="9">
        <v>185</v>
      </c>
      <c r="I8" s="21"/>
      <c r="J8" s="8">
        <f t="shared" si="1"/>
        <v>0</v>
      </c>
      <c r="K8" s="5" t="s">
        <v>10</v>
      </c>
      <c r="L8" s="14" t="s">
        <v>10</v>
      </c>
      <c r="M8" s="13" t="s">
        <v>10</v>
      </c>
      <c r="N8" s="65">
        <f t="shared" si="2"/>
        <v>7.1153846153846151E-2</v>
      </c>
      <c r="O8" s="1"/>
      <c r="P8" s="11">
        <f t="shared" si="3"/>
        <v>0</v>
      </c>
      <c r="Q8" s="11">
        <f t="shared" si="4"/>
        <v>0</v>
      </c>
    </row>
    <row r="9" spans="1:17" ht="16.5" thickBot="1" x14ac:dyDescent="0.3">
      <c r="A9" t="s">
        <v>45</v>
      </c>
      <c r="B9" s="15" t="s">
        <v>13</v>
      </c>
      <c r="C9" s="24">
        <v>275</v>
      </c>
      <c r="D9" s="68">
        <v>0.12237860661505982</v>
      </c>
      <c r="E9" s="9">
        <v>1</v>
      </c>
      <c r="F9" s="2"/>
      <c r="G9" s="8">
        <f t="shared" si="0"/>
        <v>0</v>
      </c>
      <c r="H9" s="9">
        <v>307</v>
      </c>
      <c r="I9" s="21"/>
      <c r="J9" s="8">
        <f t="shared" si="1"/>
        <v>0</v>
      </c>
      <c r="K9" s="5" t="s">
        <v>10</v>
      </c>
      <c r="L9" s="14" t="s">
        <v>10</v>
      </c>
      <c r="M9" s="13" t="s">
        <v>10</v>
      </c>
      <c r="N9" s="65">
        <f t="shared" si="2"/>
        <v>0.11807692307692308</v>
      </c>
      <c r="O9" s="1"/>
      <c r="P9" s="11">
        <f t="shared" si="3"/>
        <v>0</v>
      </c>
      <c r="Q9" s="11">
        <f t="shared" si="4"/>
        <v>0</v>
      </c>
    </row>
    <row r="10" spans="1:17" ht="16.5" thickBot="1" x14ac:dyDescent="0.3">
      <c r="A10" t="s">
        <v>45</v>
      </c>
      <c r="B10" s="15" t="s">
        <v>38</v>
      </c>
      <c r="C10" s="24">
        <v>264</v>
      </c>
      <c r="D10" s="68">
        <v>0.19894440534834623</v>
      </c>
      <c r="E10" s="9">
        <v>1</v>
      </c>
      <c r="F10" s="2"/>
      <c r="G10" s="8">
        <f t="shared" si="0"/>
        <v>0</v>
      </c>
      <c r="H10" s="10">
        <v>546</v>
      </c>
      <c r="I10" s="21"/>
      <c r="J10" s="8">
        <f t="shared" si="1"/>
        <v>0</v>
      </c>
      <c r="K10" s="5" t="s">
        <v>10</v>
      </c>
      <c r="L10" s="14" t="s">
        <v>10</v>
      </c>
      <c r="M10" s="13" t="s">
        <v>10</v>
      </c>
      <c r="N10" s="65">
        <f t="shared" si="2"/>
        <v>0.21</v>
      </c>
      <c r="O10" s="1"/>
      <c r="P10" s="11">
        <f t="shared" si="3"/>
        <v>0</v>
      </c>
      <c r="Q10" s="11">
        <f t="shared" si="4"/>
        <v>0</v>
      </c>
    </row>
    <row r="11" spans="1:17" ht="16.5" thickBot="1" x14ac:dyDescent="0.3">
      <c r="A11" t="s">
        <v>45</v>
      </c>
      <c r="B11" s="22" t="s">
        <v>39</v>
      </c>
      <c r="C11" s="24">
        <v>60</v>
      </c>
      <c r="D11" s="68">
        <v>2.1111893033075299E-2</v>
      </c>
      <c r="E11" s="9">
        <v>1</v>
      </c>
      <c r="F11" s="2"/>
      <c r="G11" s="8">
        <f t="shared" si="0"/>
        <v>0</v>
      </c>
      <c r="H11" s="10">
        <v>61</v>
      </c>
      <c r="I11" s="21"/>
      <c r="J11" s="8">
        <f t="shared" si="1"/>
        <v>0</v>
      </c>
      <c r="K11" s="5" t="s">
        <v>10</v>
      </c>
      <c r="L11" s="14" t="s">
        <v>10</v>
      </c>
      <c r="M11" s="13" t="s">
        <v>10</v>
      </c>
      <c r="N11" s="65">
        <f t="shared" si="2"/>
        <v>2.3461538461538461E-2</v>
      </c>
      <c r="O11" s="1"/>
      <c r="P11" s="11">
        <f t="shared" si="3"/>
        <v>0</v>
      </c>
      <c r="Q11" s="11">
        <f t="shared" si="4"/>
        <v>0</v>
      </c>
    </row>
    <row r="12" spans="1:17" ht="16.5" thickBot="1" x14ac:dyDescent="0.3">
      <c r="A12" t="s">
        <v>45</v>
      </c>
      <c r="B12" s="15" t="s">
        <v>14</v>
      </c>
      <c r="C12" s="24">
        <v>101</v>
      </c>
      <c r="D12" s="68">
        <v>8.3884588318085859E-2</v>
      </c>
      <c r="E12" s="9">
        <v>1</v>
      </c>
      <c r="F12" s="2"/>
      <c r="G12" s="8">
        <f t="shared" si="0"/>
        <v>0</v>
      </c>
      <c r="H12" s="9">
        <v>178</v>
      </c>
      <c r="I12" s="21"/>
      <c r="J12" s="8">
        <f t="shared" si="1"/>
        <v>0</v>
      </c>
      <c r="K12" s="5" t="s">
        <v>10</v>
      </c>
      <c r="L12" s="14" t="s">
        <v>10</v>
      </c>
      <c r="M12" s="13" t="s">
        <v>10</v>
      </c>
      <c r="N12" s="65">
        <f t="shared" si="2"/>
        <v>6.8461538461538463E-2</v>
      </c>
      <c r="O12" s="1"/>
      <c r="P12" s="11">
        <f t="shared" si="3"/>
        <v>0</v>
      </c>
      <c r="Q12" s="11">
        <f t="shared" si="4"/>
        <v>0</v>
      </c>
    </row>
    <row r="13" spans="1:17" ht="16.5" thickBot="1" x14ac:dyDescent="0.3">
      <c r="A13" t="s">
        <v>45</v>
      </c>
      <c r="B13" s="15" t="s">
        <v>15</v>
      </c>
      <c r="C13" s="24">
        <v>76</v>
      </c>
      <c r="D13" s="68">
        <v>2.7797325826882477E-2</v>
      </c>
      <c r="E13" s="9">
        <v>1</v>
      </c>
      <c r="F13" s="2"/>
      <c r="G13" s="8">
        <f t="shared" si="0"/>
        <v>0</v>
      </c>
      <c r="H13" s="9">
        <v>58</v>
      </c>
      <c r="I13" s="21"/>
      <c r="J13" s="8">
        <f t="shared" si="1"/>
        <v>0</v>
      </c>
      <c r="K13" s="5" t="s">
        <v>10</v>
      </c>
      <c r="L13" s="14" t="s">
        <v>10</v>
      </c>
      <c r="M13" s="13" t="s">
        <v>10</v>
      </c>
      <c r="N13" s="65">
        <f t="shared" si="2"/>
        <v>2.2307692307692306E-2</v>
      </c>
      <c r="O13" s="1"/>
      <c r="P13" s="11">
        <f t="shared" si="3"/>
        <v>0</v>
      </c>
      <c r="Q13" s="11">
        <f t="shared" si="4"/>
        <v>0</v>
      </c>
    </row>
    <row r="14" spans="1:17" ht="16.5" thickBot="1" x14ac:dyDescent="0.3">
      <c r="A14" t="s">
        <v>45</v>
      </c>
      <c r="B14" s="15" t="s">
        <v>16</v>
      </c>
      <c r="C14" s="24">
        <v>120</v>
      </c>
      <c r="D14" s="68">
        <v>1.7663617171006334E-2</v>
      </c>
      <c r="E14" s="9">
        <v>1</v>
      </c>
      <c r="F14" s="2"/>
      <c r="G14" s="8">
        <f t="shared" si="0"/>
        <v>0</v>
      </c>
      <c r="H14" s="9">
        <v>74</v>
      </c>
      <c r="I14" s="21"/>
      <c r="J14" s="8">
        <f t="shared" si="1"/>
        <v>0</v>
      </c>
      <c r="K14" s="5" t="s">
        <v>10</v>
      </c>
      <c r="L14" s="14" t="s">
        <v>10</v>
      </c>
      <c r="M14" s="13" t="s">
        <v>10</v>
      </c>
      <c r="N14" s="65">
        <f t="shared" si="2"/>
        <v>2.8461538461538462E-2</v>
      </c>
      <c r="O14" s="1"/>
      <c r="P14" s="11">
        <f t="shared" si="3"/>
        <v>0</v>
      </c>
      <c r="Q14" s="11">
        <f t="shared" si="4"/>
        <v>0</v>
      </c>
    </row>
    <row r="15" spans="1:17" ht="16.5" thickBot="1" x14ac:dyDescent="0.3">
      <c r="A15" t="s">
        <v>45</v>
      </c>
      <c r="B15" s="15" t="s">
        <v>17</v>
      </c>
      <c r="C15" s="24">
        <v>7</v>
      </c>
      <c r="D15" s="68">
        <v>8.3743842364532011E-3</v>
      </c>
      <c r="E15" s="9">
        <v>1</v>
      </c>
      <c r="F15" s="2"/>
      <c r="G15" s="8">
        <f t="shared" si="0"/>
        <v>0</v>
      </c>
      <c r="H15" s="9">
        <v>24</v>
      </c>
      <c r="I15" s="21"/>
      <c r="J15" s="8">
        <f t="shared" si="1"/>
        <v>0</v>
      </c>
      <c r="K15" s="5" t="s">
        <v>10</v>
      </c>
      <c r="L15" s="14" t="s">
        <v>10</v>
      </c>
      <c r="M15" s="13" t="s">
        <v>10</v>
      </c>
      <c r="N15" s="65">
        <f t="shared" si="2"/>
        <v>9.2307692307692316E-3</v>
      </c>
      <c r="O15" s="1"/>
      <c r="P15" s="11">
        <f t="shared" si="3"/>
        <v>0</v>
      </c>
      <c r="Q15" s="11">
        <f t="shared" si="4"/>
        <v>0</v>
      </c>
    </row>
    <row r="16" spans="1:17" ht="16.5" thickBot="1" x14ac:dyDescent="0.3">
      <c r="A16" t="s">
        <v>45</v>
      </c>
      <c r="B16" s="15" t="s">
        <v>18</v>
      </c>
      <c r="C16" s="24">
        <v>4</v>
      </c>
      <c r="D16" s="68">
        <v>4.0816326530612249E-3</v>
      </c>
      <c r="E16" s="9">
        <v>1</v>
      </c>
      <c r="F16" s="2"/>
      <c r="G16" s="8">
        <f t="shared" si="0"/>
        <v>0</v>
      </c>
      <c r="H16" s="9">
        <v>14</v>
      </c>
      <c r="I16" s="21"/>
      <c r="J16" s="8">
        <f t="shared" si="1"/>
        <v>0</v>
      </c>
      <c r="K16" s="5" t="s">
        <v>10</v>
      </c>
      <c r="L16" s="14" t="s">
        <v>10</v>
      </c>
      <c r="M16" s="13" t="s">
        <v>10</v>
      </c>
      <c r="N16" s="65">
        <f t="shared" si="2"/>
        <v>5.3846153846153844E-3</v>
      </c>
      <c r="O16" s="1"/>
      <c r="P16" s="11">
        <f t="shared" si="3"/>
        <v>0</v>
      </c>
      <c r="Q16" s="11">
        <f t="shared" si="4"/>
        <v>0</v>
      </c>
    </row>
    <row r="17" spans="2:17" ht="16.5" thickBot="1" x14ac:dyDescent="0.3">
      <c r="B17" s="15" t="s">
        <v>19</v>
      </c>
      <c r="C17" s="24">
        <v>75</v>
      </c>
      <c r="D17" s="68">
        <v>4.4194229415904292E-2</v>
      </c>
      <c r="E17" s="9">
        <v>1</v>
      </c>
      <c r="F17" s="2"/>
      <c r="G17" s="8">
        <f t="shared" si="0"/>
        <v>0</v>
      </c>
      <c r="H17" s="9">
        <v>127</v>
      </c>
      <c r="I17" s="21"/>
      <c r="J17" s="8">
        <f t="shared" si="1"/>
        <v>0</v>
      </c>
      <c r="K17" s="5" t="s">
        <v>10</v>
      </c>
      <c r="L17" s="14" t="s">
        <v>10</v>
      </c>
      <c r="M17" s="13" t="s">
        <v>10</v>
      </c>
      <c r="N17" s="65">
        <f t="shared" si="2"/>
        <v>4.8846153846153845E-2</v>
      </c>
      <c r="O17" s="1"/>
      <c r="P17" s="11">
        <f t="shared" si="3"/>
        <v>0</v>
      </c>
      <c r="Q17" s="11">
        <f t="shared" si="4"/>
        <v>0</v>
      </c>
    </row>
    <row r="18" spans="2:17" ht="16.5" thickBot="1" x14ac:dyDescent="0.3">
      <c r="B18" s="15" t="s">
        <v>20</v>
      </c>
      <c r="C18" s="24">
        <v>156</v>
      </c>
      <c r="D18" s="68">
        <v>2.7797325826882477E-2</v>
      </c>
      <c r="E18" s="9">
        <v>1</v>
      </c>
      <c r="F18" s="2"/>
      <c r="G18" s="8">
        <f t="shared" si="0"/>
        <v>0</v>
      </c>
      <c r="H18" s="9">
        <v>86</v>
      </c>
      <c r="I18" s="21"/>
      <c r="J18" s="8">
        <f t="shared" si="1"/>
        <v>0</v>
      </c>
      <c r="K18" s="5" t="s">
        <v>10</v>
      </c>
      <c r="L18" s="14" t="s">
        <v>10</v>
      </c>
      <c r="M18" s="13" t="s">
        <v>10</v>
      </c>
      <c r="N18" s="65">
        <f t="shared" si="2"/>
        <v>3.307692307692308E-2</v>
      </c>
      <c r="O18" s="1"/>
      <c r="P18" s="11">
        <f t="shared" si="3"/>
        <v>0</v>
      </c>
      <c r="Q18" s="11">
        <f t="shared" si="4"/>
        <v>0</v>
      </c>
    </row>
    <row r="19" spans="2:17" ht="16.5" thickBot="1" x14ac:dyDescent="0.3">
      <c r="B19" s="16" t="s">
        <v>21</v>
      </c>
      <c r="C19" s="24">
        <v>181</v>
      </c>
      <c r="D19" s="68">
        <v>7.508796622097115E-2</v>
      </c>
      <c r="E19" s="9">
        <v>1</v>
      </c>
      <c r="F19" s="2"/>
      <c r="G19" s="8">
        <f t="shared" si="0"/>
        <v>0</v>
      </c>
      <c r="H19" s="9">
        <v>208</v>
      </c>
      <c r="I19" s="21"/>
      <c r="J19" s="8">
        <f t="shared" si="1"/>
        <v>0</v>
      </c>
      <c r="K19" s="5" t="s">
        <v>10</v>
      </c>
      <c r="L19" s="14" t="s">
        <v>10</v>
      </c>
      <c r="M19" s="13" t="s">
        <v>10</v>
      </c>
      <c r="N19" s="65">
        <f t="shared" si="2"/>
        <v>0.08</v>
      </c>
      <c r="O19" s="1"/>
      <c r="P19" s="11">
        <f t="shared" si="3"/>
        <v>0</v>
      </c>
      <c r="Q19" s="11">
        <f t="shared" si="4"/>
        <v>0</v>
      </c>
    </row>
    <row r="20" spans="2:17" ht="16.5" thickBot="1" x14ac:dyDescent="0.3">
      <c r="B20" s="15" t="s">
        <v>22</v>
      </c>
      <c r="C20" s="24">
        <v>120</v>
      </c>
      <c r="D20" s="68">
        <v>6.6995073891625609E-2</v>
      </c>
      <c r="E20" s="9">
        <v>1</v>
      </c>
      <c r="F20" s="2"/>
      <c r="G20" s="8">
        <f t="shared" si="0"/>
        <v>0</v>
      </c>
      <c r="H20" s="9">
        <v>162</v>
      </c>
      <c r="I20" s="21"/>
      <c r="J20" s="8">
        <f t="shared" si="1"/>
        <v>0</v>
      </c>
      <c r="K20" s="5" t="s">
        <v>10</v>
      </c>
      <c r="L20" s="14" t="s">
        <v>10</v>
      </c>
      <c r="M20" s="13" t="s">
        <v>10</v>
      </c>
      <c r="N20" s="65">
        <f t="shared" si="2"/>
        <v>6.2307692307692307E-2</v>
      </c>
      <c r="O20" s="1"/>
      <c r="P20" s="11">
        <f t="shared" si="3"/>
        <v>0</v>
      </c>
      <c r="Q20" s="11">
        <f t="shared" si="4"/>
        <v>0</v>
      </c>
    </row>
    <row r="21" spans="2:17" ht="16.5" thickBot="1" x14ac:dyDescent="0.3">
      <c r="B21" s="15" t="s">
        <v>23</v>
      </c>
      <c r="C21" s="23">
        <v>54</v>
      </c>
      <c r="D21" s="67">
        <v>1.4074595355383532E-2</v>
      </c>
      <c r="E21" s="9">
        <v>1</v>
      </c>
      <c r="F21" s="2"/>
      <c r="G21" s="8">
        <f t="shared" si="0"/>
        <v>0</v>
      </c>
      <c r="H21" s="9">
        <v>42</v>
      </c>
      <c r="I21" s="21"/>
      <c r="J21" s="8">
        <f t="shared" si="1"/>
        <v>0</v>
      </c>
      <c r="K21" s="5" t="s">
        <v>10</v>
      </c>
      <c r="L21" s="14" t="s">
        <v>10</v>
      </c>
      <c r="M21" s="13" t="s">
        <v>10</v>
      </c>
      <c r="N21" s="65">
        <f t="shared" si="2"/>
        <v>1.6153846153846154E-2</v>
      </c>
      <c r="O21" s="1"/>
      <c r="P21" s="11">
        <f t="shared" si="3"/>
        <v>0</v>
      </c>
      <c r="Q21" s="11">
        <f t="shared" si="4"/>
        <v>0</v>
      </c>
    </row>
    <row r="22" spans="2:17" ht="16.5" thickBot="1" x14ac:dyDescent="0.3">
      <c r="B22" s="15" t="s">
        <v>24</v>
      </c>
      <c r="C22" s="24">
        <v>20</v>
      </c>
      <c r="D22" s="68">
        <v>1.6748768472906402E-2</v>
      </c>
      <c r="E22" s="9">
        <v>1</v>
      </c>
      <c r="F22" s="2"/>
      <c r="G22" s="8">
        <f t="shared" si="0"/>
        <v>0</v>
      </c>
      <c r="H22" s="9">
        <v>42</v>
      </c>
      <c r="I22" s="21"/>
      <c r="J22" s="8">
        <f t="shared" si="1"/>
        <v>0</v>
      </c>
      <c r="K22" s="5" t="s">
        <v>10</v>
      </c>
      <c r="L22" s="14" t="s">
        <v>10</v>
      </c>
      <c r="M22" s="13" t="s">
        <v>10</v>
      </c>
      <c r="N22" s="65">
        <f t="shared" si="2"/>
        <v>1.6153846153846154E-2</v>
      </c>
      <c r="O22" s="1"/>
      <c r="P22" s="11">
        <f t="shared" si="3"/>
        <v>0</v>
      </c>
      <c r="Q22" s="11">
        <f t="shared" si="4"/>
        <v>0</v>
      </c>
    </row>
    <row r="23" spans="2:17" ht="16.5" thickBot="1" x14ac:dyDescent="0.3">
      <c r="B23" s="15" t="s">
        <v>25</v>
      </c>
      <c r="C23" s="24">
        <v>54</v>
      </c>
      <c r="D23" s="68">
        <v>1.3159746657283602E-2</v>
      </c>
      <c r="E23" s="9">
        <v>1</v>
      </c>
      <c r="F23" s="2"/>
      <c r="G23" s="8">
        <f t="shared" si="0"/>
        <v>0</v>
      </c>
      <c r="H23" s="9">
        <v>38</v>
      </c>
      <c r="I23" s="21"/>
      <c r="J23" s="8">
        <f t="shared" si="1"/>
        <v>0</v>
      </c>
      <c r="K23" s="5" t="s">
        <v>10</v>
      </c>
      <c r="L23" s="14" t="s">
        <v>10</v>
      </c>
      <c r="M23" s="13" t="s">
        <v>10</v>
      </c>
      <c r="N23" s="65">
        <f t="shared" si="2"/>
        <v>1.4615384615384615E-2</v>
      </c>
      <c r="O23" s="1"/>
      <c r="P23" s="11">
        <f t="shared" si="3"/>
        <v>0</v>
      </c>
      <c r="Q23" s="11">
        <f t="shared" si="4"/>
        <v>0</v>
      </c>
    </row>
    <row r="24" spans="2:17" ht="16.5" thickBot="1" x14ac:dyDescent="0.3">
      <c r="B24" s="15" t="s">
        <v>26</v>
      </c>
      <c r="C24" s="24">
        <v>20</v>
      </c>
      <c r="D24" s="68">
        <v>2.4771287825475018E-2</v>
      </c>
      <c r="E24" s="9">
        <v>1</v>
      </c>
      <c r="F24" s="2"/>
      <c r="G24" s="8">
        <f t="shared" si="0"/>
        <v>0</v>
      </c>
      <c r="H24" s="9">
        <v>55</v>
      </c>
      <c r="I24" s="21"/>
      <c r="J24" s="8">
        <f t="shared" si="1"/>
        <v>0</v>
      </c>
      <c r="K24" s="5" t="s">
        <v>10</v>
      </c>
      <c r="L24" s="14" t="s">
        <v>10</v>
      </c>
      <c r="M24" s="13" t="s">
        <v>10</v>
      </c>
      <c r="N24" s="65">
        <f t="shared" si="2"/>
        <v>2.1153846153846155E-2</v>
      </c>
      <c r="O24" s="1"/>
      <c r="P24" s="11">
        <f t="shared" si="3"/>
        <v>0</v>
      </c>
      <c r="Q24" s="11">
        <f t="shared" si="4"/>
        <v>0</v>
      </c>
    </row>
    <row r="25" spans="2:17" ht="16.5" thickBot="1" x14ac:dyDescent="0.3">
      <c r="B25" s="15" t="s">
        <v>27</v>
      </c>
      <c r="C25" s="29">
        <v>18</v>
      </c>
      <c r="D25" s="69">
        <v>1.2737508796622098E-2</v>
      </c>
      <c r="E25" s="30">
        <v>1</v>
      </c>
      <c r="F25" s="31"/>
      <c r="G25" s="32">
        <f t="shared" si="0"/>
        <v>0</v>
      </c>
      <c r="H25" s="30">
        <v>35</v>
      </c>
      <c r="I25" s="21"/>
      <c r="J25" s="32">
        <f t="shared" si="1"/>
        <v>0</v>
      </c>
      <c r="K25" s="33" t="s">
        <v>10</v>
      </c>
      <c r="L25" s="34" t="s">
        <v>10</v>
      </c>
      <c r="M25" s="35" t="s">
        <v>10</v>
      </c>
      <c r="N25" s="66">
        <f t="shared" si="2"/>
        <v>1.3461538461538462E-2</v>
      </c>
      <c r="O25" s="1"/>
      <c r="P25" s="36">
        <f t="shared" si="3"/>
        <v>0</v>
      </c>
      <c r="Q25" s="11">
        <f t="shared" si="4"/>
        <v>0</v>
      </c>
    </row>
    <row r="26" spans="2:17" ht="16.5" thickBot="1" x14ac:dyDescent="0.3">
      <c r="B26" s="27" t="s">
        <v>29</v>
      </c>
      <c r="C26" s="37">
        <f>SUM(C5:C25)</f>
        <v>1920</v>
      </c>
      <c r="D26" s="43">
        <v>1</v>
      </c>
      <c r="E26" s="38">
        <f>SUM(E5:E25)</f>
        <v>21</v>
      </c>
      <c r="F26" s="39">
        <f>SUM(F5:F25)</f>
        <v>0</v>
      </c>
      <c r="G26" s="39">
        <f>SUM(G5:G25)</f>
        <v>0</v>
      </c>
      <c r="H26" s="38">
        <f>SUM(H5:H25)</f>
        <v>2600</v>
      </c>
      <c r="I26" s="38">
        <f t="shared" ref="I26:K26" si="5">SUM(I5:I25)</f>
        <v>0</v>
      </c>
      <c r="J26" s="38">
        <f t="shared" si="5"/>
        <v>0</v>
      </c>
      <c r="K26" s="38">
        <f t="shared" si="5"/>
        <v>10000</v>
      </c>
      <c r="L26" s="40">
        <f>SUM(L5:L25)</f>
        <v>0</v>
      </c>
      <c r="M26" s="40">
        <f t="shared" ref="M26" si="6">SUM(M5:M25)</f>
        <v>0</v>
      </c>
      <c r="N26" s="41">
        <f>SUM(N5:N25)</f>
        <v>1.0000000000000002</v>
      </c>
      <c r="O26" s="40">
        <f t="shared" ref="O26:P26" si="7">SUM(O5:O25)</f>
        <v>0</v>
      </c>
      <c r="P26" s="42">
        <f t="shared" si="7"/>
        <v>0</v>
      </c>
      <c r="Q26" s="28">
        <f>SUM(Q5:Q25)</f>
        <v>0</v>
      </c>
    </row>
    <row r="28" spans="2:17" ht="15.75" thickBot="1" x14ac:dyDescent="0.3"/>
    <row r="29" spans="2:17" ht="15.75" thickBot="1" x14ac:dyDescent="0.3">
      <c r="C29" s="44" t="s">
        <v>35</v>
      </c>
      <c r="D29" s="45"/>
      <c r="E29" s="46"/>
      <c r="F29" s="46"/>
      <c r="G29" s="47"/>
    </row>
    <row r="30" spans="2:17" x14ac:dyDescent="0.25">
      <c r="C30" s="18" t="s">
        <v>10</v>
      </c>
      <c r="D30" s="26"/>
      <c r="E30" s="50" t="s">
        <v>32</v>
      </c>
      <c r="F30" s="50"/>
      <c r="G30" s="51"/>
    </row>
    <row r="31" spans="2:17" x14ac:dyDescent="0.25">
      <c r="C31" s="19" t="s">
        <v>30</v>
      </c>
      <c r="D31" s="25"/>
      <c r="E31" s="48" t="s">
        <v>33</v>
      </c>
      <c r="F31" s="48"/>
      <c r="G31" s="49"/>
      <c r="N31" s="64"/>
    </row>
    <row r="32" spans="2:17" x14ac:dyDescent="0.25">
      <c r="C32" s="19" t="s">
        <v>31</v>
      </c>
      <c r="D32" s="25"/>
      <c r="E32" s="48" t="s">
        <v>34</v>
      </c>
      <c r="F32" s="48"/>
      <c r="G32" s="49"/>
    </row>
    <row r="33" spans="3:7" ht="15.75" thickBot="1" x14ac:dyDescent="0.3">
      <c r="C33" s="20"/>
      <c r="D33" s="52" t="s">
        <v>36</v>
      </c>
      <c r="E33" s="53"/>
      <c r="F33" s="53"/>
      <c r="G33" s="54"/>
    </row>
  </sheetData>
  <sheetProtection algorithmName="SHA-512" hashValue="KDV6uhBIH6+cDYC9oRzo/nL3nt9Dcn4a6N7vK8fMicCJrtEVibnIZou3deVeUR8PLAx4SKj5shsvEnPAet2acw==" saltValue="nemiN7ocLXzzIDkpUMCclw==" spinCount="100000" sheet="1" selectLockedCells="1"/>
  <mergeCells count="14">
    <mergeCell ref="Q3:Q4"/>
    <mergeCell ref="B2:Q2"/>
    <mergeCell ref="C3:C4"/>
    <mergeCell ref="B3:B4"/>
    <mergeCell ref="E3:G3"/>
    <mergeCell ref="H3:J3"/>
    <mergeCell ref="K3:M3"/>
    <mergeCell ref="N3:P3"/>
    <mergeCell ref="D3:D4"/>
    <mergeCell ref="C29:G29"/>
    <mergeCell ref="E32:G32"/>
    <mergeCell ref="E31:G31"/>
    <mergeCell ref="E30:G30"/>
    <mergeCell ref="D33:G33"/>
  </mergeCells>
  <conditionalFormatting sqref="F5:F25">
    <cfRule type="containsBlanks" dxfId="2" priority="7">
      <formula>LEN(TRIM(F5))=0</formula>
    </cfRule>
  </conditionalFormatting>
  <conditionalFormatting sqref="I5:I25">
    <cfRule type="containsBlanks" dxfId="1" priority="6">
      <formula>LEN(TRIM(I5))=0</formula>
    </cfRule>
  </conditionalFormatting>
  <conditionalFormatting sqref="L5 O5:O25">
    <cfRule type="containsBlanks" dxfId="0" priority="4">
      <formula>LEN(TRIM(L5))=0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Orçamento SGH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de Castro Firmo</dc:creator>
  <cp:lastModifiedBy>GUILHERME AUGUSTO PESSOA DE CASTRO</cp:lastModifiedBy>
  <dcterms:created xsi:type="dcterms:W3CDTF">2020-01-14T20:24:21Z</dcterms:created>
  <dcterms:modified xsi:type="dcterms:W3CDTF">2021-10-15T14:36:22Z</dcterms:modified>
</cp:coreProperties>
</file>